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926" activeTab="7"/>
  </bookViews>
  <sheets>
    <sheet name="ΑΘΛ.ΔΡ.ΚΛ.ΧΩΡ-ΑΕΡΟ-ΓΥΜΝ" sheetId="1" r:id="rId1"/>
    <sheet name="ΑΝΤΙΣΦΑΙΡΙΣΗ" sheetId="2" r:id="rId2"/>
    <sheet name="ΚΑΛΑΘΟΣΦΑΙΡΙΣΗ" sheetId="3" r:id="rId3"/>
    <sheet name="ΠΑΡΑΔΟΣΙΑΚΟΙ ΧΟΡΟΙ" sheetId="4" r:id="rId4"/>
    <sheet name="ΠΕΤΟΣΦΑΙΡΙΣΗ" sheetId="5" r:id="rId5"/>
    <sheet name="ΡΥΘΜΙΚΗ" sheetId="6" r:id="rId6"/>
    <sheet name="TAEKWODO" sheetId="7" r:id="rId7"/>
    <sheet name="ΑΠΟΚΛΕΙΟΜΕΝΟΙ" sheetId="8" r:id="rId8"/>
  </sheets>
  <definedNames/>
  <calcPr fullCalcOnLoad="1"/>
</workbook>
</file>

<file path=xl/sharedStrings.xml><?xml version="1.0" encoding="utf-8"?>
<sst xmlns="http://schemas.openxmlformats.org/spreadsheetml/2006/main" count="249" uniqueCount="42">
  <si>
    <t>A/A</t>
  </si>
  <si>
    <t xml:space="preserve">Βαθμός πτυχίου </t>
  </si>
  <si>
    <t>ΣΥΝΟΛΟ</t>
  </si>
  <si>
    <t>ΕΙΔΙΚΟΤΗΤΕΣ</t>
  </si>
  <si>
    <t xml:space="preserve">Κύρια </t>
  </si>
  <si>
    <t xml:space="preserve">Δευτερεύουσα </t>
  </si>
  <si>
    <t>ΤΥΠΙΚΑ ΠΡΟΣΟΝΤΑ</t>
  </si>
  <si>
    <t>ΛΟΙΠΑ ΑΠΑΙΤΟΥΜΕΝΑ ΠΡΟΣΟΝΤΑ</t>
  </si>
  <si>
    <t>ΕΜΠΕΙΡΙΑ</t>
  </si>
  <si>
    <t>ΛΟΙΠΑ ΒΑΘΜΟΛΟΓΟΥΜΕΝΑ ΚΡΙΤΗΡΙΑ</t>
  </si>
  <si>
    <t>Πολυτεκνία (2 μονάδες)</t>
  </si>
  <si>
    <t>Ανήλικα Τέκνα (Τρίτο) (0,5 μονάδες)</t>
  </si>
  <si>
    <t>Μεταπτυχιακό (1 μονάδα)</t>
  </si>
  <si>
    <t>Διδακτορικό  (2 μονάδες)</t>
  </si>
  <si>
    <t>Ανήλικα Τέκνα (ως δύο)          0,3 μονάδες</t>
  </si>
  <si>
    <t>Μονογονεϊκη οικογένεια (αριθμός τέκνων) Χ (0,5 μονάδες)</t>
  </si>
  <si>
    <t>1η κατηγορία ειδικότητας          (1,5 μονάδα)</t>
  </si>
  <si>
    <t>2η κατηγορία ειδικότητας (1 μονάδα)</t>
  </si>
  <si>
    <t>Άσκηση Επαγγέλματος (0,5 μονάδα)</t>
  </si>
  <si>
    <t>ΑΡΙΘΜΟΣ ΠΡΩΤΟΚΟΛΟΥ</t>
  </si>
  <si>
    <t>ΜΥΙΚΗ ΕΝΔΥΝΑΜΩΣΗ</t>
  </si>
  <si>
    <t>ΚΑΛΑΘΟΣΦΑΙΡΙΣΗ</t>
  </si>
  <si>
    <t>ΠΕΤΟΣΦΑΙΡΙΣΗ</t>
  </si>
  <si>
    <t>ΑΕΡΟΒΙΚΗ - ΒΑΡΗ</t>
  </si>
  <si>
    <t>ΠΑΡΑΔΟΣΙΑΚΟΙ ΧΟΡΟΙ</t>
  </si>
  <si>
    <t>ΑΘΛΗΤΙΚΕΣ ΔΡΑΣΤΗΡΙΟΤΗΤΕΣ ΚΛΕΙΣΤΟΥ ΧΩΡΟΥ</t>
  </si>
  <si>
    <t>ΥΠΑΙΘΡΙΕΣ ΑΘΛΗΤΙΚΕΣ ΔΡΑΣΤΗΡΙΟΤΗΤΕΣ</t>
  </si>
  <si>
    <t>ΕΝΟΡΓΑΝΗ</t>
  </si>
  <si>
    <t xml:space="preserve">Α. Μήνες απασχ. εώς 60 μήνες  </t>
  </si>
  <si>
    <t xml:space="preserve">Πριμοδότηση </t>
  </si>
  <si>
    <t>ΚΛΕΙΣΤΟΙ ΧΩΡΟΙ</t>
  </si>
  <si>
    <t>ΜΥΙΚΗ ΕΝΔΥΝΑΜΩΣΗ-ΔΙΑΤΡΟΦΗ</t>
  </si>
  <si>
    <t>ΓΥΜΝΑΣΤΙΚΗ</t>
  </si>
  <si>
    <t>ΡΥΘΜΙΚΗ</t>
  </si>
  <si>
    <t>ΑΝΤΙΣΦΑΙΡΙΣΗ</t>
  </si>
  <si>
    <t>ΤΑΕΚΒΟΝΤΟ</t>
  </si>
  <si>
    <t>ΚΛΑΣΣΙΚΟΣ ΑΘΛΗΤΙΣΜΟΣ</t>
  </si>
  <si>
    <t>ΑΡ. ΠΡΩΤ. :639/31-08-2023</t>
  </si>
  <si>
    <t>ΑΙΤΙΟΛΟΓΙΑ ΑΠΟΡΡΙΨΗΣ</t>
  </si>
  <si>
    <t>Ο ΠΡΟΕΔΡΟΣ ΤΗΣ ΚΔΕΔΑΜ</t>
  </si>
  <si>
    <t>ΑΒΡΑΜΙΔΗΣ ΚΥΡΙΑΚΟΣ</t>
  </si>
  <si>
    <t>ΕΛΛΕΙΨΗ ΚΥΡΙΑΣ/ΔΕΥΤΕΡΕΥΟΥΣΑΣ ΕΙΔΙΚΟΤΗΤΑΣ ΩΣ ΠΡΟΣ ΤΗΝ ΔΙΕΚΔΙΚΟΥΜΕΝΗ ΘΕΣΗ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</si>
</sst>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-408]dddd\,\ d\ mmmm\ yyyy"/>
    <numFmt numFmtId="172" formatCode="[$-408]h:mm:ss\ AM/PM"/>
  </numFmts>
  <fonts count="56">
    <font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b/>
      <sz val="10"/>
      <name val="Arial Greek"/>
      <family val="0"/>
    </font>
    <font>
      <b/>
      <sz val="11"/>
      <name val="Arial Greek"/>
      <family val="0"/>
    </font>
    <font>
      <b/>
      <sz val="12"/>
      <name val="Arial Greek"/>
      <family val="2"/>
    </font>
    <font>
      <b/>
      <sz val="6"/>
      <name val="Arial Greek"/>
      <family val="2"/>
    </font>
    <font>
      <b/>
      <sz val="7"/>
      <name val="Arial Greek"/>
      <family val="0"/>
    </font>
    <font>
      <b/>
      <sz val="11"/>
      <color indexed="9"/>
      <name val="Arial Greek"/>
      <family val="0"/>
    </font>
    <font>
      <b/>
      <sz val="9"/>
      <name val="Arial Greek"/>
      <family val="2"/>
    </font>
    <font>
      <sz val="6"/>
      <name val="Arial Greek"/>
      <family val="2"/>
    </font>
    <font>
      <sz val="7"/>
      <name val="Arial Greek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2"/>
      <color indexed="12"/>
      <name val="Arial Greek"/>
      <family val="0"/>
    </font>
    <font>
      <u val="single"/>
      <sz val="8.2"/>
      <color indexed="20"/>
      <name val="Arial Greek"/>
      <family val="0"/>
    </font>
    <font>
      <b/>
      <sz val="11"/>
      <color indexed="52"/>
      <name val="Calibri"/>
      <family val="2"/>
    </font>
    <font>
      <b/>
      <sz val="12"/>
      <color indexed="10"/>
      <name val="Arial Greek"/>
      <family val="0"/>
    </font>
    <font>
      <b/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2"/>
      <color theme="10"/>
      <name val="Arial Greek"/>
      <family val="0"/>
    </font>
    <font>
      <u val="single"/>
      <sz val="8.2"/>
      <color theme="11"/>
      <name val="Arial Greek"/>
      <family val="0"/>
    </font>
    <font>
      <b/>
      <sz val="11"/>
      <color rgb="FFFA7D00"/>
      <name val="Calibri"/>
      <family val="2"/>
    </font>
    <font>
      <b/>
      <sz val="12"/>
      <color rgb="FFFF0000"/>
      <name val="Arial Greek"/>
      <family val="0"/>
    </font>
    <font>
      <b/>
      <sz val="10"/>
      <color rgb="FFFF0000"/>
      <name val="Arial Gree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0" fontId="3" fillId="35" borderId="10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2" fillId="34" borderId="1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37" borderId="11" xfId="0" applyFont="1" applyFill="1" applyBorder="1" applyAlignment="1">
      <alignment horizontal="right" vertical="center" wrapText="1"/>
    </xf>
    <xf numFmtId="166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4" fillId="37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2" fontId="3" fillId="38" borderId="10" xfId="0" applyNumberFormat="1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center" vertical="center"/>
    </xf>
    <xf numFmtId="2" fontId="3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2" fontId="3" fillId="39" borderId="1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8" fillId="38" borderId="11" xfId="0" applyFont="1" applyFill="1" applyBorder="1" applyAlignment="1">
      <alignment horizontal="right" vertical="center" wrapText="1"/>
    </xf>
    <xf numFmtId="2" fontId="4" fillId="38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0" zoomScaleNormal="80" zoomScalePageLayoutView="0" workbookViewId="0" topLeftCell="A1">
      <selection activeCell="J24" sqref="J24"/>
    </sheetView>
  </sheetViews>
  <sheetFormatPr defaultColWidth="9.00390625" defaultRowHeight="12.75"/>
  <cols>
    <col min="1" max="1" width="14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768</v>
      </c>
      <c r="C4" s="55" t="s">
        <v>32</v>
      </c>
      <c r="D4" s="55"/>
      <c r="E4" s="54">
        <v>7.43</v>
      </c>
      <c r="F4" s="54"/>
      <c r="G4" s="54">
        <v>1</v>
      </c>
      <c r="H4" s="57">
        <f aca="true" t="shared" si="0" ref="H4:H14">(E4*0.1)+F4+G4</f>
        <v>1.7429999999999999</v>
      </c>
      <c r="I4" s="54">
        <v>31.17</v>
      </c>
      <c r="J4" s="54"/>
      <c r="K4" s="57">
        <f aca="true" t="shared" si="1" ref="K4:K14">I4+J4</f>
        <v>31.17</v>
      </c>
      <c r="L4" s="54"/>
      <c r="M4" s="54">
        <v>2</v>
      </c>
      <c r="N4" s="54"/>
      <c r="O4" s="54"/>
      <c r="P4" s="57">
        <f aca="true" t="shared" si="2" ref="P4:P14">L4+(M4*0.3)+(N4*0.5)+(O4*0.5)</f>
        <v>0.6</v>
      </c>
      <c r="Q4" s="54">
        <v>1.5</v>
      </c>
      <c r="R4" s="54"/>
      <c r="S4" s="54"/>
      <c r="T4" s="57">
        <f aca="true" t="shared" si="3" ref="T4:T14">SUM(Q4:S4)</f>
        <v>1.5</v>
      </c>
      <c r="U4" s="36">
        <f aca="true" t="shared" si="4" ref="U4:U14">H4+K4+P4+T4</f>
        <v>35.013000000000005</v>
      </c>
    </row>
    <row r="5" spans="1:22" s="33" customFormat="1" ht="24.75" customHeight="1">
      <c r="A5" s="53">
        <v>2</v>
      </c>
      <c r="B5" s="56">
        <v>753</v>
      </c>
      <c r="C5" s="55" t="s">
        <v>25</v>
      </c>
      <c r="D5" s="55"/>
      <c r="E5" s="54">
        <v>7.05</v>
      </c>
      <c r="F5" s="54"/>
      <c r="G5" s="54"/>
      <c r="H5" s="57">
        <f t="shared" si="0"/>
        <v>0.7050000000000001</v>
      </c>
      <c r="I5" s="54">
        <v>31.44</v>
      </c>
      <c r="J5" s="54"/>
      <c r="K5" s="57">
        <f t="shared" si="1"/>
        <v>31.44</v>
      </c>
      <c r="L5" s="54"/>
      <c r="M5" s="54">
        <v>2</v>
      </c>
      <c r="N5" s="54">
        <v>1</v>
      </c>
      <c r="O5" s="54"/>
      <c r="P5" s="57">
        <f t="shared" si="2"/>
        <v>1.1</v>
      </c>
      <c r="Q5" s="54">
        <v>1.5</v>
      </c>
      <c r="R5" s="54"/>
      <c r="S5" s="54"/>
      <c r="T5" s="57">
        <f t="shared" si="3"/>
        <v>1.5</v>
      </c>
      <c r="U5" s="36">
        <f t="shared" si="4"/>
        <v>34.745000000000005</v>
      </c>
      <c r="V5" s="34"/>
    </row>
    <row r="6" spans="1:22" s="33" customFormat="1" ht="24.75" customHeight="1">
      <c r="A6" s="38">
        <v>3</v>
      </c>
      <c r="B6" s="56">
        <v>711</v>
      </c>
      <c r="C6" s="55" t="s">
        <v>23</v>
      </c>
      <c r="D6" s="55"/>
      <c r="E6" s="54">
        <v>7.08</v>
      </c>
      <c r="F6" s="54"/>
      <c r="G6" s="54"/>
      <c r="H6" s="57">
        <f t="shared" si="0"/>
        <v>0.7080000000000001</v>
      </c>
      <c r="I6" s="54">
        <v>31.83</v>
      </c>
      <c r="J6" s="54"/>
      <c r="K6" s="57">
        <f t="shared" si="1"/>
        <v>31.83</v>
      </c>
      <c r="L6" s="54"/>
      <c r="M6" s="54"/>
      <c r="N6" s="54"/>
      <c r="O6" s="54"/>
      <c r="P6" s="57">
        <f t="shared" si="2"/>
        <v>0</v>
      </c>
      <c r="Q6" s="54">
        <v>1.5</v>
      </c>
      <c r="R6" s="54"/>
      <c r="S6" s="54"/>
      <c r="T6" s="57">
        <f t="shared" si="3"/>
        <v>1.5</v>
      </c>
      <c r="U6" s="36">
        <f t="shared" si="4"/>
        <v>34.038</v>
      </c>
      <c r="V6" s="34"/>
    </row>
    <row r="7" spans="1:22" s="33" customFormat="1" ht="24.75" customHeight="1">
      <c r="A7" s="53">
        <v>4</v>
      </c>
      <c r="B7" s="56">
        <v>706</v>
      </c>
      <c r="C7" s="55" t="s">
        <v>25</v>
      </c>
      <c r="D7" s="55"/>
      <c r="E7" s="54">
        <v>6.9</v>
      </c>
      <c r="F7" s="54"/>
      <c r="G7" s="54">
        <v>1</v>
      </c>
      <c r="H7" s="57">
        <f t="shared" si="0"/>
        <v>1.69</v>
      </c>
      <c r="I7" s="54">
        <v>15.33</v>
      </c>
      <c r="J7" s="54"/>
      <c r="K7" s="57">
        <f t="shared" si="1"/>
        <v>15.33</v>
      </c>
      <c r="L7" s="54"/>
      <c r="M7" s="54">
        <v>2</v>
      </c>
      <c r="N7" s="54"/>
      <c r="O7" s="54"/>
      <c r="P7" s="57">
        <f t="shared" si="2"/>
        <v>0.6</v>
      </c>
      <c r="Q7" s="54">
        <v>1.5</v>
      </c>
      <c r="R7" s="54"/>
      <c r="S7" s="54"/>
      <c r="T7" s="57">
        <f t="shared" si="3"/>
        <v>1.5</v>
      </c>
      <c r="U7" s="36">
        <f t="shared" si="4"/>
        <v>19.12</v>
      </c>
      <c r="V7" s="34"/>
    </row>
    <row r="8" spans="1:22" s="33" customFormat="1" ht="24.75" customHeight="1">
      <c r="A8" s="38">
        <v>5</v>
      </c>
      <c r="B8" s="42">
        <v>669</v>
      </c>
      <c r="C8" s="44"/>
      <c r="D8" s="44" t="s">
        <v>31</v>
      </c>
      <c r="E8" s="46">
        <v>7</v>
      </c>
      <c r="F8" s="46"/>
      <c r="G8" s="46"/>
      <c r="H8" s="37">
        <f t="shared" si="0"/>
        <v>0.7000000000000001</v>
      </c>
      <c r="I8" s="46">
        <v>13.94</v>
      </c>
      <c r="J8" s="46"/>
      <c r="K8" s="35">
        <f t="shared" si="1"/>
        <v>13.94</v>
      </c>
      <c r="L8" s="46"/>
      <c r="M8" s="46">
        <v>1</v>
      </c>
      <c r="N8" s="46"/>
      <c r="O8" s="46"/>
      <c r="P8" s="37">
        <f t="shared" si="2"/>
        <v>0.3</v>
      </c>
      <c r="Q8" s="46"/>
      <c r="R8" s="46">
        <v>1</v>
      </c>
      <c r="S8" s="46"/>
      <c r="T8" s="35">
        <f t="shared" si="3"/>
        <v>1</v>
      </c>
      <c r="U8" s="36">
        <f t="shared" si="4"/>
        <v>15.94</v>
      </c>
      <c r="V8" s="34"/>
    </row>
    <row r="9" spans="1:22" s="33" customFormat="1" ht="24.75" customHeight="1">
      <c r="A9" s="53">
        <v>6</v>
      </c>
      <c r="B9" s="42">
        <v>755</v>
      </c>
      <c r="C9" s="44" t="s">
        <v>25</v>
      </c>
      <c r="D9" s="44"/>
      <c r="E9" s="46">
        <v>6.47</v>
      </c>
      <c r="F9" s="47"/>
      <c r="G9" s="46">
        <v>1</v>
      </c>
      <c r="H9" s="37">
        <f t="shared" si="0"/>
        <v>1.647</v>
      </c>
      <c r="I9" s="48">
        <v>12.43</v>
      </c>
      <c r="J9" s="48"/>
      <c r="K9" s="35">
        <f t="shared" si="1"/>
        <v>12.43</v>
      </c>
      <c r="L9" s="47"/>
      <c r="M9" s="46"/>
      <c r="N9" s="47"/>
      <c r="O9" s="47"/>
      <c r="P9" s="37">
        <f t="shared" si="2"/>
        <v>0</v>
      </c>
      <c r="Q9" s="47">
        <v>1.5</v>
      </c>
      <c r="R9" s="47"/>
      <c r="S9" s="47"/>
      <c r="T9" s="35">
        <f t="shared" si="3"/>
        <v>1.5</v>
      </c>
      <c r="U9" s="36">
        <f t="shared" si="4"/>
        <v>15.577</v>
      </c>
      <c r="V9" s="34"/>
    </row>
    <row r="10" spans="1:22" s="33" customFormat="1" ht="24.75" customHeight="1">
      <c r="A10" s="38">
        <v>7</v>
      </c>
      <c r="B10" s="42">
        <v>712</v>
      </c>
      <c r="C10" s="44" t="s">
        <v>23</v>
      </c>
      <c r="D10" s="44"/>
      <c r="E10" s="46">
        <v>7.56</v>
      </c>
      <c r="F10" s="46"/>
      <c r="G10" s="46">
        <v>1</v>
      </c>
      <c r="H10" s="37">
        <f t="shared" si="0"/>
        <v>1.756</v>
      </c>
      <c r="I10" s="46">
        <v>11.43</v>
      </c>
      <c r="J10" s="46"/>
      <c r="K10" s="35">
        <f t="shared" si="1"/>
        <v>11.43</v>
      </c>
      <c r="L10" s="46"/>
      <c r="M10" s="46"/>
      <c r="N10" s="46"/>
      <c r="O10" s="46"/>
      <c r="P10" s="37">
        <f t="shared" si="2"/>
        <v>0</v>
      </c>
      <c r="Q10" s="46">
        <v>1.5</v>
      </c>
      <c r="R10" s="46"/>
      <c r="S10" s="46"/>
      <c r="T10" s="35">
        <f t="shared" si="3"/>
        <v>1.5</v>
      </c>
      <c r="U10" s="36">
        <f t="shared" si="4"/>
        <v>14.686</v>
      </c>
      <c r="V10" s="34"/>
    </row>
    <row r="11" spans="1:22" s="33" customFormat="1" ht="24.75" customHeight="1">
      <c r="A11" s="53">
        <v>8</v>
      </c>
      <c r="B11" s="42">
        <v>707</v>
      </c>
      <c r="C11" s="44" t="s">
        <v>26</v>
      </c>
      <c r="D11" s="44"/>
      <c r="E11" s="46">
        <v>7.04</v>
      </c>
      <c r="F11" s="46"/>
      <c r="G11" s="46">
        <v>1</v>
      </c>
      <c r="H11" s="37">
        <f t="shared" si="0"/>
        <v>1.7040000000000002</v>
      </c>
      <c r="I11" s="46">
        <v>6.37</v>
      </c>
      <c r="J11" s="46"/>
      <c r="K11" s="35">
        <f t="shared" si="1"/>
        <v>6.37</v>
      </c>
      <c r="L11" s="46"/>
      <c r="M11" s="46"/>
      <c r="N11" s="46"/>
      <c r="O11" s="46"/>
      <c r="P11" s="37">
        <f t="shared" si="2"/>
        <v>0</v>
      </c>
      <c r="Q11" s="46">
        <v>1.5</v>
      </c>
      <c r="R11" s="46"/>
      <c r="S11" s="46"/>
      <c r="T11" s="35">
        <f t="shared" si="3"/>
        <v>1.5</v>
      </c>
      <c r="U11" s="36">
        <f t="shared" si="4"/>
        <v>9.574</v>
      </c>
      <c r="V11" s="34"/>
    </row>
    <row r="12" spans="1:22" s="33" customFormat="1" ht="24.75" customHeight="1">
      <c r="A12" s="38">
        <v>9</v>
      </c>
      <c r="B12" s="42">
        <v>708</v>
      </c>
      <c r="C12" s="44" t="s">
        <v>23</v>
      </c>
      <c r="D12" s="44"/>
      <c r="E12" s="46">
        <v>8.56</v>
      </c>
      <c r="F12" s="46"/>
      <c r="G12" s="46"/>
      <c r="H12" s="37">
        <f t="shared" si="0"/>
        <v>0.8560000000000001</v>
      </c>
      <c r="I12" s="46">
        <v>5.4</v>
      </c>
      <c r="J12" s="46"/>
      <c r="K12" s="35">
        <f t="shared" si="1"/>
        <v>5.4</v>
      </c>
      <c r="L12" s="46"/>
      <c r="M12" s="46"/>
      <c r="N12" s="46"/>
      <c r="O12" s="46"/>
      <c r="P12" s="37">
        <f t="shared" si="2"/>
        <v>0</v>
      </c>
      <c r="Q12" s="46">
        <v>1.5</v>
      </c>
      <c r="R12" s="46"/>
      <c r="S12" s="46"/>
      <c r="T12" s="35">
        <f t="shared" si="3"/>
        <v>1.5</v>
      </c>
      <c r="U12" s="36">
        <f t="shared" si="4"/>
        <v>7.756</v>
      </c>
      <c r="V12" s="34"/>
    </row>
    <row r="13" spans="1:22" s="33" customFormat="1" ht="24.75" customHeight="1">
      <c r="A13" s="53">
        <v>10</v>
      </c>
      <c r="B13" s="42">
        <v>774</v>
      </c>
      <c r="C13" s="44" t="s">
        <v>25</v>
      </c>
      <c r="D13" s="44"/>
      <c r="E13" s="46">
        <v>6.31</v>
      </c>
      <c r="F13" s="46"/>
      <c r="G13" s="46"/>
      <c r="H13" s="37">
        <f t="shared" si="0"/>
        <v>0.631</v>
      </c>
      <c r="I13" s="46"/>
      <c r="J13" s="48"/>
      <c r="K13" s="35">
        <f t="shared" si="1"/>
        <v>0</v>
      </c>
      <c r="L13" s="46"/>
      <c r="M13" s="46">
        <v>2</v>
      </c>
      <c r="N13" s="46"/>
      <c r="O13" s="46"/>
      <c r="P13" s="37">
        <f t="shared" si="2"/>
        <v>0.6</v>
      </c>
      <c r="Q13" s="46">
        <v>1.5</v>
      </c>
      <c r="R13" s="46"/>
      <c r="S13" s="46"/>
      <c r="T13" s="35">
        <f t="shared" si="3"/>
        <v>1.5</v>
      </c>
      <c r="U13" s="36">
        <f t="shared" si="4"/>
        <v>2.731</v>
      </c>
      <c r="V13" s="34"/>
    </row>
    <row r="14" spans="1:22" s="33" customFormat="1" ht="24.75" customHeight="1">
      <c r="A14" s="38">
        <v>11</v>
      </c>
      <c r="B14" s="42">
        <v>668</v>
      </c>
      <c r="C14" s="44" t="s">
        <v>30</v>
      </c>
      <c r="D14" s="44" t="s">
        <v>20</v>
      </c>
      <c r="E14" s="46">
        <v>6.7</v>
      </c>
      <c r="F14" s="46"/>
      <c r="G14" s="46"/>
      <c r="H14" s="37">
        <f t="shared" si="0"/>
        <v>0.67</v>
      </c>
      <c r="I14" s="46"/>
      <c r="J14" s="46"/>
      <c r="K14" s="35">
        <f t="shared" si="1"/>
        <v>0</v>
      </c>
      <c r="L14" s="46"/>
      <c r="M14" s="46"/>
      <c r="N14" s="46"/>
      <c r="O14" s="46"/>
      <c r="P14" s="37">
        <f t="shared" si="2"/>
        <v>0</v>
      </c>
      <c r="Q14" s="46">
        <v>1.5</v>
      </c>
      <c r="R14" s="46"/>
      <c r="S14" s="46"/>
      <c r="T14" s="35">
        <f t="shared" si="3"/>
        <v>1.5</v>
      </c>
      <c r="U14" s="36">
        <f t="shared" si="4"/>
        <v>2.17</v>
      </c>
      <c r="V14" s="34"/>
    </row>
    <row r="15" spans="9:21" ht="15">
      <c r="I15" s="19"/>
      <c r="U15" s="31"/>
    </row>
    <row r="16" spans="9:21" ht="15">
      <c r="I16" s="19"/>
      <c r="U16" s="31"/>
    </row>
    <row r="17" spans="7:21" ht="15.75">
      <c r="G17" s="66" t="s">
        <v>39</v>
      </c>
      <c r="H17" s="66"/>
      <c r="I17" s="66"/>
      <c r="U17" s="31"/>
    </row>
    <row r="18" spans="7:21" ht="15.75">
      <c r="G18" s="65"/>
      <c r="H18" s="65"/>
      <c r="I18" s="65"/>
      <c r="U18" s="31"/>
    </row>
    <row r="19" spans="7:21" ht="15.75">
      <c r="G19" s="65"/>
      <c r="H19" s="65"/>
      <c r="I19" s="65"/>
      <c r="U19" s="31"/>
    </row>
    <row r="20" spans="7:21" ht="15.75">
      <c r="G20" s="65"/>
      <c r="H20" s="65"/>
      <c r="I20" s="65"/>
      <c r="U20" s="31"/>
    </row>
    <row r="21" spans="7:21" ht="15.75">
      <c r="G21" s="65"/>
      <c r="H21" s="65"/>
      <c r="I21" s="65"/>
      <c r="U21" s="31"/>
    </row>
    <row r="22" spans="7:21" ht="15.75">
      <c r="G22" s="65"/>
      <c r="H22" s="65"/>
      <c r="I22" s="65"/>
      <c r="U22" s="31"/>
    </row>
    <row r="23" spans="7:21" ht="15.75">
      <c r="G23" s="65"/>
      <c r="H23" s="65"/>
      <c r="I23" s="65"/>
      <c r="U23" s="31"/>
    </row>
    <row r="24" spans="7:21" ht="15.75">
      <c r="G24" s="66" t="s">
        <v>40</v>
      </c>
      <c r="H24" s="66"/>
      <c r="I24" s="66"/>
      <c r="U24" s="31"/>
    </row>
    <row r="25" ht="15">
      <c r="U25" s="31"/>
    </row>
    <row r="26" ht="15">
      <c r="U26" s="31"/>
    </row>
    <row r="27" ht="15">
      <c r="U27" s="31"/>
    </row>
    <row r="28" ht="15">
      <c r="U28" s="31"/>
    </row>
  </sheetData>
  <sheetProtection/>
  <mergeCells count="7">
    <mergeCell ref="G24:I24"/>
    <mergeCell ref="C2:D2"/>
    <mergeCell ref="E2:H2"/>
    <mergeCell ref="I2:J2"/>
    <mergeCell ref="L2:P2"/>
    <mergeCell ref="Q2:T2"/>
    <mergeCell ref="G17:I17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80" zoomScaleNormal="80" zoomScaleSheetLayoutView="91" zoomScalePageLayoutView="0" workbookViewId="0" topLeftCell="A1">
      <selection activeCell="H10" sqref="H10:J17"/>
    </sheetView>
  </sheetViews>
  <sheetFormatPr defaultColWidth="9.00390625" defaultRowHeight="12.75"/>
  <cols>
    <col min="1" max="1" width="5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757</v>
      </c>
      <c r="C4" s="55" t="s">
        <v>34</v>
      </c>
      <c r="D4" s="55"/>
      <c r="E4" s="54">
        <v>6.88</v>
      </c>
      <c r="F4" s="54"/>
      <c r="G4" s="54"/>
      <c r="H4" s="57">
        <f>(E4*0.1)+F4+G4</f>
        <v>0.6880000000000001</v>
      </c>
      <c r="I4" s="54">
        <v>35.76</v>
      </c>
      <c r="J4" s="54"/>
      <c r="K4" s="57">
        <f>I4+J4</f>
        <v>35.76</v>
      </c>
      <c r="L4" s="54"/>
      <c r="M4" s="54"/>
      <c r="N4" s="54"/>
      <c r="O4" s="54"/>
      <c r="P4" s="57">
        <f>L4+(M4*0.3)+(N4*0.5)+(O4*0.5)</f>
        <v>0</v>
      </c>
      <c r="Q4" s="54">
        <v>1.5</v>
      </c>
      <c r="R4" s="54"/>
      <c r="S4" s="54"/>
      <c r="T4" s="57">
        <f>SUM(Q4:S4)</f>
        <v>1.5</v>
      </c>
      <c r="U4" s="36">
        <f>H4+K4+P4+T4</f>
        <v>37.948</v>
      </c>
    </row>
    <row r="5" spans="1:22" s="33" customFormat="1" ht="24.75" customHeight="1">
      <c r="A5" s="53">
        <v>2</v>
      </c>
      <c r="B5" s="42">
        <v>784</v>
      </c>
      <c r="C5" s="44"/>
      <c r="D5" s="44" t="s">
        <v>34</v>
      </c>
      <c r="E5" s="48">
        <v>7.33</v>
      </c>
      <c r="F5" s="48"/>
      <c r="G5" s="48"/>
      <c r="H5" s="52">
        <f>(E5*0.1)+F5+G5</f>
        <v>0.7330000000000001</v>
      </c>
      <c r="I5" s="48">
        <v>34.73</v>
      </c>
      <c r="J5" s="48"/>
      <c r="K5" s="52">
        <f>I5+J5</f>
        <v>34.73</v>
      </c>
      <c r="L5" s="48"/>
      <c r="M5" s="48">
        <v>2</v>
      </c>
      <c r="N5" s="48"/>
      <c r="O5" s="48"/>
      <c r="P5" s="52">
        <f>L5+(M5*0.3)+(N5*0.5)+(O5*0.5)</f>
        <v>0.6</v>
      </c>
      <c r="Q5" s="48"/>
      <c r="R5" s="48">
        <v>1</v>
      </c>
      <c r="S5" s="48"/>
      <c r="T5" s="52">
        <f>SUM(Q5:S5)</f>
        <v>1</v>
      </c>
      <c r="U5" s="36">
        <f>H5+K5+P5+T5</f>
        <v>37.062999999999995</v>
      </c>
      <c r="V5" s="34"/>
    </row>
    <row r="6" spans="1:22" s="33" customFormat="1" ht="24.75" customHeight="1">
      <c r="A6" s="38">
        <v>3</v>
      </c>
      <c r="B6" s="42">
        <v>760</v>
      </c>
      <c r="C6" s="50" t="s">
        <v>34</v>
      </c>
      <c r="D6" s="49"/>
      <c r="E6" s="49">
        <v>7.68</v>
      </c>
      <c r="F6" s="51"/>
      <c r="G6" s="46"/>
      <c r="H6" s="37">
        <f>(E6*0.1)+F6+G6</f>
        <v>0.768</v>
      </c>
      <c r="I6" s="46">
        <v>28.63</v>
      </c>
      <c r="J6" s="51"/>
      <c r="K6" s="35">
        <f>I6+J6</f>
        <v>28.63</v>
      </c>
      <c r="L6" s="51"/>
      <c r="M6" s="46">
        <v>1</v>
      </c>
      <c r="N6" s="51"/>
      <c r="O6" s="51"/>
      <c r="P6" s="37">
        <f>L6+(M6*0.3)+(N6*0.5)+(O6*0.5)</f>
        <v>0.3</v>
      </c>
      <c r="Q6" s="46">
        <v>1.5</v>
      </c>
      <c r="R6" s="51"/>
      <c r="S6" s="51"/>
      <c r="T6" s="35">
        <f>SUM(Q6:S6)</f>
        <v>1.5</v>
      </c>
      <c r="U6" s="36">
        <f>H6+K6+P6+T6</f>
        <v>31.198</v>
      </c>
      <c r="V6" s="34"/>
    </row>
    <row r="7" spans="1:22" s="33" customFormat="1" ht="24.75" customHeight="1">
      <c r="A7" s="53">
        <v>4</v>
      </c>
      <c r="B7" s="42">
        <v>763</v>
      </c>
      <c r="C7" s="44" t="s">
        <v>34</v>
      </c>
      <c r="D7" s="44"/>
      <c r="E7" s="46">
        <v>7.018</v>
      </c>
      <c r="F7" s="46"/>
      <c r="G7" s="46"/>
      <c r="H7" s="37">
        <f>(E7*0.1)+F7+G7</f>
        <v>0.7018</v>
      </c>
      <c r="I7" s="46"/>
      <c r="J7" s="46"/>
      <c r="K7" s="35">
        <f>I7+J7</f>
        <v>0</v>
      </c>
      <c r="L7" s="46"/>
      <c r="M7" s="46">
        <v>1</v>
      </c>
      <c r="N7" s="46"/>
      <c r="O7" s="46"/>
      <c r="P7" s="37">
        <f>L7+(M7*0.3)+(N7*0.5)+(O7*0.5)</f>
        <v>0.3</v>
      </c>
      <c r="Q7" s="46">
        <v>1.5</v>
      </c>
      <c r="R7" s="46"/>
      <c r="S7" s="46"/>
      <c r="T7" s="35">
        <f>SUM(Q7:S7)</f>
        <v>1.5</v>
      </c>
      <c r="U7" s="36">
        <f>H7+K7+P7+T7</f>
        <v>2.5018000000000002</v>
      </c>
      <c r="V7" s="34"/>
    </row>
    <row r="8" ht="15">
      <c r="U8" s="31"/>
    </row>
    <row r="9" ht="15">
      <c r="U9" s="31"/>
    </row>
    <row r="10" spans="8:21" ht="15.75">
      <c r="H10" s="66" t="s">
        <v>39</v>
      </c>
      <c r="I10" s="66"/>
      <c r="J10" s="66"/>
      <c r="U10" s="31"/>
    </row>
    <row r="11" spans="8:21" ht="15.75">
      <c r="H11" s="65"/>
      <c r="I11" s="65"/>
      <c r="J11" s="65"/>
      <c r="U11" s="31"/>
    </row>
    <row r="12" spans="8:21" ht="15.75">
      <c r="H12" s="65"/>
      <c r="I12" s="65"/>
      <c r="J12" s="65"/>
      <c r="U12" s="31"/>
    </row>
    <row r="13" spans="8:21" ht="15.75">
      <c r="H13" s="65"/>
      <c r="I13" s="65"/>
      <c r="J13" s="65"/>
      <c r="U13" s="31"/>
    </row>
    <row r="14" spans="8:21" ht="15.75">
      <c r="H14" s="65"/>
      <c r="I14" s="65"/>
      <c r="J14" s="65"/>
      <c r="U14" s="31"/>
    </row>
    <row r="15" spans="8:21" ht="15.75">
      <c r="H15" s="65"/>
      <c r="I15" s="65"/>
      <c r="J15" s="65"/>
      <c r="U15" s="31"/>
    </row>
    <row r="16" spans="8:10" ht="15.75">
      <c r="H16" s="65"/>
      <c r="I16" s="65"/>
      <c r="J16" s="65"/>
    </row>
    <row r="17" spans="8:10" ht="15.75">
      <c r="H17" s="66" t="s">
        <v>40</v>
      </c>
      <c r="I17" s="66"/>
      <c r="J17" s="66"/>
    </row>
  </sheetData>
  <sheetProtection/>
  <mergeCells count="7">
    <mergeCell ref="H17:J17"/>
    <mergeCell ref="C2:D2"/>
    <mergeCell ref="E2:H2"/>
    <mergeCell ref="I2:J2"/>
    <mergeCell ref="L2:P2"/>
    <mergeCell ref="Q2:T2"/>
    <mergeCell ref="H10:J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="79" zoomScaleNormal="79" zoomScaleSheetLayoutView="95" zoomScalePageLayoutView="0" workbookViewId="0" topLeftCell="A1">
      <selection activeCell="H11" sqref="H11:J18"/>
    </sheetView>
  </sheetViews>
  <sheetFormatPr defaultColWidth="9.00390625" defaultRowHeight="12.75"/>
  <cols>
    <col min="1" max="1" width="5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756</v>
      </c>
      <c r="C4" s="55" t="s">
        <v>21</v>
      </c>
      <c r="D4" s="55"/>
      <c r="E4" s="54">
        <v>7.44</v>
      </c>
      <c r="F4" s="54"/>
      <c r="G4" s="54"/>
      <c r="H4" s="57">
        <f>(E4*0.1)+F4+G4</f>
        <v>0.7440000000000001</v>
      </c>
      <c r="I4" s="54">
        <v>30.57</v>
      </c>
      <c r="J4" s="54"/>
      <c r="K4" s="57">
        <f>I4+J4</f>
        <v>30.57</v>
      </c>
      <c r="L4" s="54"/>
      <c r="M4" s="54">
        <v>2</v>
      </c>
      <c r="N4" s="54"/>
      <c r="O4" s="54"/>
      <c r="P4" s="57">
        <f>L4+(M4*0.3)+(N4*0.5)+(O4*0.5)</f>
        <v>0.6</v>
      </c>
      <c r="Q4" s="54">
        <v>1.5</v>
      </c>
      <c r="R4" s="54"/>
      <c r="S4" s="54"/>
      <c r="T4" s="57">
        <f>SUM(Q4:S4)</f>
        <v>1.5</v>
      </c>
      <c r="U4" s="36">
        <f>H4+K4+P4+T4</f>
        <v>33.414</v>
      </c>
    </row>
    <row r="5" spans="1:22" s="33" customFormat="1" ht="24.75" customHeight="1">
      <c r="A5" s="53">
        <v>2</v>
      </c>
      <c r="B5" s="56">
        <v>758</v>
      </c>
      <c r="C5" s="55" t="s">
        <v>21</v>
      </c>
      <c r="D5" s="55"/>
      <c r="E5" s="54">
        <v>7.12</v>
      </c>
      <c r="F5" s="54"/>
      <c r="G5" s="54">
        <v>1</v>
      </c>
      <c r="H5" s="57">
        <f>(E5*0.1)+F5+G5</f>
        <v>1.7120000000000002</v>
      </c>
      <c r="I5" s="54">
        <v>29.09</v>
      </c>
      <c r="J5" s="54"/>
      <c r="K5" s="57">
        <f>I5+J5</f>
        <v>29.09</v>
      </c>
      <c r="L5" s="54"/>
      <c r="M5" s="54"/>
      <c r="N5" s="54"/>
      <c r="O5" s="54"/>
      <c r="P5" s="57">
        <f>L5+(M5*0.3)+(N5*0.5)+(O5*0.5)</f>
        <v>0</v>
      </c>
      <c r="Q5" s="54">
        <v>1.5</v>
      </c>
      <c r="R5" s="54"/>
      <c r="S5" s="54"/>
      <c r="T5" s="57">
        <f>SUM(Q5:S5)</f>
        <v>1.5</v>
      </c>
      <c r="U5" s="36">
        <f>H5+K5+P5+T5</f>
        <v>32.302</v>
      </c>
      <c r="V5" s="34"/>
    </row>
    <row r="6" spans="1:22" s="33" customFormat="1" ht="24.75" customHeight="1">
      <c r="A6" s="38">
        <v>3</v>
      </c>
      <c r="B6" s="42">
        <v>775</v>
      </c>
      <c r="C6" s="44" t="s">
        <v>21</v>
      </c>
      <c r="D6" s="44"/>
      <c r="E6" s="46">
        <v>8.75</v>
      </c>
      <c r="F6" s="46"/>
      <c r="G6" s="46"/>
      <c r="H6" s="37">
        <f>(E6*0.1)+F6+G6</f>
        <v>0.875</v>
      </c>
      <c r="I6" s="48">
        <v>21.8</v>
      </c>
      <c r="J6" s="46"/>
      <c r="K6" s="35">
        <f>I6+J6</f>
        <v>21.8</v>
      </c>
      <c r="L6" s="46"/>
      <c r="M6" s="46"/>
      <c r="N6" s="46"/>
      <c r="O6" s="46"/>
      <c r="P6" s="37">
        <f>L6+(M6*0.3)+(N6*0.5)+(O6*0.5)</f>
        <v>0</v>
      </c>
      <c r="Q6" s="46">
        <v>1.5</v>
      </c>
      <c r="R6" s="46"/>
      <c r="S6" s="46"/>
      <c r="T6" s="35">
        <f>SUM(Q6:S6)</f>
        <v>1.5</v>
      </c>
      <c r="U6" s="36">
        <f>H6+K6+P6+T6</f>
        <v>24.175</v>
      </c>
      <c r="V6" s="34"/>
    </row>
    <row r="7" spans="1:22" s="33" customFormat="1" ht="24.75" customHeight="1">
      <c r="A7" s="53">
        <v>4</v>
      </c>
      <c r="B7" s="42">
        <v>709</v>
      </c>
      <c r="C7" s="44" t="s">
        <v>21</v>
      </c>
      <c r="D7" s="44"/>
      <c r="E7" s="46">
        <v>7.63</v>
      </c>
      <c r="F7" s="46"/>
      <c r="G7" s="46">
        <v>1</v>
      </c>
      <c r="H7" s="37">
        <f>(E7*0.1)+F7+G7</f>
        <v>1.763</v>
      </c>
      <c r="I7" s="46">
        <v>4.53</v>
      </c>
      <c r="J7" s="46"/>
      <c r="K7" s="35">
        <f>I7+J7</f>
        <v>4.53</v>
      </c>
      <c r="L7" s="46"/>
      <c r="M7" s="46"/>
      <c r="N7" s="46"/>
      <c r="O7" s="46"/>
      <c r="P7" s="37">
        <f>L7+(M7*0.3)+(N7*0.5)+(O7*0.5)</f>
        <v>0</v>
      </c>
      <c r="Q7" s="46">
        <v>1.5</v>
      </c>
      <c r="R7" s="46"/>
      <c r="S7" s="46"/>
      <c r="T7" s="35">
        <f>SUM(Q7:S7)</f>
        <v>1.5</v>
      </c>
      <c r="U7" s="36">
        <f>H7+K7+P7+T7</f>
        <v>7.793</v>
      </c>
      <c r="V7" s="34"/>
    </row>
    <row r="8" spans="1:22" s="33" customFormat="1" ht="24.75" customHeight="1">
      <c r="A8" s="38">
        <v>5</v>
      </c>
      <c r="B8" s="42">
        <v>769</v>
      </c>
      <c r="C8" s="44" t="s">
        <v>21</v>
      </c>
      <c r="D8" s="44"/>
      <c r="E8" s="46">
        <v>7.57</v>
      </c>
      <c r="F8" s="46"/>
      <c r="G8" s="46"/>
      <c r="H8" s="37">
        <f>(E8*0.1)+F8+G8</f>
        <v>0.7570000000000001</v>
      </c>
      <c r="I8" s="46"/>
      <c r="J8" s="46"/>
      <c r="K8" s="35">
        <f>I8+J8</f>
        <v>0</v>
      </c>
      <c r="L8" s="46"/>
      <c r="M8" s="46"/>
      <c r="N8" s="46"/>
      <c r="O8" s="46"/>
      <c r="P8" s="37">
        <f>L8+(M8*0.3)+(N8*0.5)+(O8*0.5)</f>
        <v>0</v>
      </c>
      <c r="Q8" s="46">
        <v>1.5</v>
      </c>
      <c r="R8" s="46"/>
      <c r="S8" s="46"/>
      <c r="T8" s="35">
        <f>SUM(Q8:S8)</f>
        <v>1.5</v>
      </c>
      <c r="U8" s="36">
        <f>H8+K8+P8+T8</f>
        <v>2.257</v>
      </c>
      <c r="V8" s="34"/>
    </row>
    <row r="9" ht="15">
      <c r="U9" s="31"/>
    </row>
    <row r="10" ht="15">
      <c r="U10" s="31"/>
    </row>
    <row r="11" spans="8:21" ht="15.75">
      <c r="H11" s="66" t="s">
        <v>39</v>
      </c>
      <c r="I11" s="66"/>
      <c r="J11" s="66"/>
      <c r="U11" s="31"/>
    </row>
    <row r="12" spans="8:21" ht="15.75">
      <c r="H12" s="65"/>
      <c r="I12" s="65"/>
      <c r="J12" s="65"/>
      <c r="U12" s="31"/>
    </row>
    <row r="13" spans="8:21" ht="15.75">
      <c r="H13" s="65"/>
      <c r="I13" s="65"/>
      <c r="J13" s="65"/>
      <c r="U13" s="31"/>
    </row>
    <row r="14" spans="8:21" ht="15.75">
      <c r="H14" s="65"/>
      <c r="I14" s="65"/>
      <c r="J14" s="65"/>
      <c r="U14" s="31"/>
    </row>
    <row r="15" spans="8:21" ht="15.75">
      <c r="H15" s="65"/>
      <c r="I15" s="65"/>
      <c r="J15" s="65"/>
      <c r="U15" s="31"/>
    </row>
    <row r="16" spans="8:21" ht="15.75">
      <c r="H16" s="65"/>
      <c r="I16" s="65"/>
      <c r="J16" s="65"/>
      <c r="U16" s="31"/>
    </row>
    <row r="17" spans="8:21" ht="15.75">
      <c r="H17" s="65"/>
      <c r="I17" s="65"/>
      <c r="J17" s="65"/>
      <c r="U17" s="31"/>
    </row>
    <row r="18" spans="8:21" ht="15.75">
      <c r="H18" s="66" t="s">
        <v>40</v>
      </c>
      <c r="I18" s="66"/>
      <c r="J18" s="66"/>
      <c r="U18" s="31"/>
    </row>
    <row r="19" ht="15">
      <c r="U19" s="31"/>
    </row>
  </sheetData>
  <sheetProtection/>
  <mergeCells count="7">
    <mergeCell ref="H18:J18"/>
    <mergeCell ref="C2:D2"/>
    <mergeCell ref="E2:H2"/>
    <mergeCell ref="I2:J2"/>
    <mergeCell ref="L2:P2"/>
    <mergeCell ref="Q2:T2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80" zoomScaleNormal="80" zoomScaleSheetLayoutView="87" zoomScalePageLayoutView="0" workbookViewId="0" topLeftCell="A1">
      <selection activeCell="H9" sqref="H9:J16"/>
    </sheetView>
  </sheetViews>
  <sheetFormatPr defaultColWidth="9.00390625" defaultRowHeight="12.75"/>
  <cols>
    <col min="1" max="1" width="5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761</v>
      </c>
      <c r="C4" s="55" t="s">
        <v>24</v>
      </c>
      <c r="D4" s="55"/>
      <c r="E4" s="54">
        <v>6.53</v>
      </c>
      <c r="F4" s="54"/>
      <c r="G4" s="54"/>
      <c r="H4" s="57">
        <f>(E4*0.1)+F4+G4</f>
        <v>0.653</v>
      </c>
      <c r="I4" s="54">
        <v>3</v>
      </c>
      <c r="J4" s="54"/>
      <c r="K4" s="57">
        <f>I4+J4</f>
        <v>3</v>
      </c>
      <c r="L4" s="54"/>
      <c r="M4" s="54"/>
      <c r="N4" s="54"/>
      <c r="O4" s="54"/>
      <c r="P4" s="57">
        <f>L4+(M4*0.3)+(N4*0.5)+(O4*0.5)</f>
        <v>0</v>
      </c>
      <c r="Q4" s="54">
        <v>1.5</v>
      </c>
      <c r="R4" s="54"/>
      <c r="S4" s="54"/>
      <c r="T4" s="57">
        <f>SUM(Q4:S4)</f>
        <v>1.5</v>
      </c>
      <c r="U4" s="36">
        <f>H4+K4+P4+T4</f>
        <v>5.1530000000000005</v>
      </c>
    </row>
    <row r="5" spans="1:22" s="33" customFormat="1" ht="24.75" customHeight="1">
      <c r="A5" s="53">
        <v>2</v>
      </c>
      <c r="B5" s="42">
        <v>767</v>
      </c>
      <c r="C5" s="44" t="s">
        <v>24</v>
      </c>
      <c r="D5" s="44"/>
      <c r="E5" s="46">
        <v>7.83</v>
      </c>
      <c r="F5" s="46"/>
      <c r="G5" s="46"/>
      <c r="H5" s="37">
        <f>(E5*0.1)+F5+G5</f>
        <v>0.783</v>
      </c>
      <c r="I5" s="46"/>
      <c r="J5" s="46"/>
      <c r="K5" s="35">
        <f>I5+J5</f>
        <v>0</v>
      </c>
      <c r="L5" s="46"/>
      <c r="M5" s="46"/>
      <c r="N5" s="46"/>
      <c r="O5" s="46"/>
      <c r="P5" s="37">
        <f>L5+(M5*0.3)+(N5*0.5)+(O5*0.5)</f>
        <v>0</v>
      </c>
      <c r="Q5" s="46">
        <v>1.5</v>
      </c>
      <c r="R5" s="46"/>
      <c r="S5" s="46"/>
      <c r="T5" s="35">
        <f>SUM(Q5:S5)</f>
        <v>1.5</v>
      </c>
      <c r="U5" s="36">
        <f>H5+K5+P5+T5</f>
        <v>2.283</v>
      </c>
      <c r="V5" s="34"/>
    </row>
    <row r="6" spans="1:22" s="33" customFormat="1" ht="24.75" customHeight="1">
      <c r="A6" s="38">
        <v>3</v>
      </c>
      <c r="B6" s="42">
        <v>710</v>
      </c>
      <c r="C6" s="44" t="s">
        <v>24</v>
      </c>
      <c r="D6" s="44"/>
      <c r="E6" s="46">
        <v>6.78</v>
      </c>
      <c r="F6" s="46"/>
      <c r="G6" s="46"/>
      <c r="H6" s="37">
        <f>(E6*0.1)+F6+G6</f>
        <v>0.678</v>
      </c>
      <c r="I6" s="46"/>
      <c r="J6" s="46"/>
      <c r="K6" s="35">
        <f>I6+J6</f>
        <v>0</v>
      </c>
      <c r="L6" s="46"/>
      <c r="M6" s="46"/>
      <c r="N6" s="46"/>
      <c r="O6" s="46"/>
      <c r="P6" s="37">
        <f>L6+(M6*0.3)+(N6*0.5)+(O6*0.5)</f>
        <v>0</v>
      </c>
      <c r="Q6" s="46">
        <v>1.5</v>
      </c>
      <c r="R6" s="46"/>
      <c r="S6" s="46"/>
      <c r="T6" s="35">
        <f>SUM(Q6:S6)</f>
        <v>1.5</v>
      </c>
      <c r="U6" s="36">
        <f>H6+K6+P6+T6</f>
        <v>2.178</v>
      </c>
      <c r="V6" s="34"/>
    </row>
    <row r="7" ht="15">
      <c r="U7" s="31"/>
    </row>
    <row r="8" ht="15">
      <c r="U8" s="31"/>
    </row>
    <row r="9" spans="8:21" ht="15.75">
      <c r="H9" s="66" t="s">
        <v>39</v>
      </c>
      <c r="I9" s="66"/>
      <c r="J9" s="66"/>
      <c r="U9" s="31"/>
    </row>
    <row r="10" spans="8:21" ht="15.75">
      <c r="H10" s="65"/>
      <c r="I10" s="65"/>
      <c r="J10" s="65"/>
      <c r="U10" s="31"/>
    </row>
    <row r="11" spans="8:21" ht="15.75">
      <c r="H11" s="65"/>
      <c r="I11" s="65"/>
      <c r="J11" s="65"/>
      <c r="U11" s="31"/>
    </row>
    <row r="12" spans="8:21" ht="15.75">
      <c r="H12" s="65"/>
      <c r="I12" s="65"/>
      <c r="J12" s="65"/>
      <c r="U12" s="31"/>
    </row>
    <row r="13" spans="8:21" ht="15.75">
      <c r="H13" s="65"/>
      <c r="I13" s="65"/>
      <c r="J13" s="65"/>
      <c r="U13" s="31"/>
    </row>
    <row r="14" spans="8:21" ht="15.75">
      <c r="H14" s="65"/>
      <c r="I14" s="65"/>
      <c r="J14" s="65"/>
      <c r="U14" s="31"/>
    </row>
    <row r="15" spans="8:21" ht="15.75">
      <c r="H15" s="65"/>
      <c r="I15" s="65"/>
      <c r="J15" s="65"/>
      <c r="U15" s="31"/>
    </row>
    <row r="16" spans="8:21" ht="15.75">
      <c r="H16" s="66" t="s">
        <v>40</v>
      </c>
      <c r="I16" s="66"/>
      <c r="J16" s="66"/>
      <c r="U16" s="31"/>
    </row>
    <row r="17" ht="15">
      <c r="U17" s="31"/>
    </row>
  </sheetData>
  <sheetProtection/>
  <mergeCells count="7">
    <mergeCell ref="H16:J16"/>
    <mergeCell ref="C2:D2"/>
    <mergeCell ref="E2:H2"/>
    <mergeCell ref="I2:J2"/>
    <mergeCell ref="L2:P2"/>
    <mergeCell ref="Q2:T2"/>
    <mergeCell ref="H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80" zoomScaleNormal="80" zoomScaleSheetLayoutView="89" zoomScalePageLayoutView="0" workbookViewId="0" topLeftCell="A1">
      <selection activeCell="H10" sqref="H10:J17"/>
    </sheetView>
  </sheetViews>
  <sheetFormatPr defaultColWidth="9.00390625" defaultRowHeight="12.75"/>
  <cols>
    <col min="1" max="1" width="5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764</v>
      </c>
      <c r="C4" s="55" t="s">
        <v>22</v>
      </c>
      <c r="D4" s="55"/>
      <c r="E4" s="54">
        <v>6.88</v>
      </c>
      <c r="F4" s="54"/>
      <c r="G4" s="54"/>
      <c r="H4" s="57">
        <f>(E4*0.1)+F4+G4</f>
        <v>0.6880000000000001</v>
      </c>
      <c r="I4" s="54">
        <v>31.56</v>
      </c>
      <c r="J4" s="54"/>
      <c r="K4" s="57">
        <f>I4+J4</f>
        <v>31.56</v>
      </c>
      <c r="L4" s="54"/>
      <c r="M4" s="54">
        <v>2</v>
      </c>
      <c r="N4" s="54"/>
      <c r="O4" s="54"/>
      <c r="P4" s="57">
        <f>L4+(M4*0.3)+(N4*0.5)+(O4*0.5)</f>
        <v>0.6</v>
      </c>
      <c r="Q4" s="54">
        <v>1.5</v>
      </c>
      <c r="R4" s="54"/>
      <c r="S4" s="54"/>
      <c r="T4" s="57">
        <v>1.5</v>
      </c>
      <c r="U4" s="36">
        <f>H4+K4+P4+T4</f>
        <v>34.348</v>
      </c>
    </row>
    <row r="5" spans="1:22" s="33" customFormat="1" ht="24.75" customHeight="1">
      <c r="A5" s="53">
        <v>2</v>
      </c>
      <c r="B5" s="42">
        <v>754</v>
      </c>
      <c r="C5" s="44" t="s">
        <v>22</v>
      </c>
      <c r="D5" s="44"/>
      <c r="E5" s="48">
        <v>7.69</v>
      </c>
      <c r="F5" s="48"/>
      <c r="G5" s="46"/>
      <c r="H5" s="37">
        <f>(E5*0.1)+F5+G5</f>
        <v>0.7690000000000001</v>
      </c>
      <c r="I5" s="46">
        <v>18.3</v>
      </c>
      <c r="J5" s="48"/>
      <c r="K5" s="35">
        <f>I5+J5</f>
        <v>18.3</v>
      </c>
      <c r="L5" s="48"/>
      <c r="M5" s="46">
        <v>1</v>
      </c>
      <c r="N5" s="48"/>
      <c r="O5" s="48"/>
      <c r="P5" s="37">
        <f>L5+(M5*0.3)+(N5*0.5)+(O5*0.5)</f>
        <v>0.3</v>
      </c>
      <c r="Q5" s="48">
        <v>1.5</v>
      </c>
      <c r="R5" s="48"/>
      <c r="S5" s="46"/>
      <c r="T5" s="35">
        <f>SUM(Q5:S5)</f>
        <v>1.5</v>
      </c>
      <c r="U5" s="36">
        <f>H5+K5+P5+T5</f>
        <v>20.869000000000003</v>
      </c>
      <c r="V5" s="34"/>
    </row>
    <row r="6" spans="1:22" s="33" customFormat="1" ht="24.75" customHeight="1">
      <c r="A6" s="38">
        <v>3</v>
      </c>
      <c r="B6" s="42">
        <v>665</v>
      </c>
      <c r="C6" s="44" t="s">
        <v>22</v>
      </c>
      <c r="D6" s="44"/>
      <c r="E6" s="48">
        <v>6.8</v>
      </c>
      <c r="F6" s="48"/>
      <c r="G6" s="48">
        <v>1</v>
      </c>
      <c r="H6" s="52">
        <f>(E6*0.1)+F6+G6</f>
        <v>1.6800000000000002</v>
      </c>
      <c r="I6" s="46">
        <v>4.9</v>
      </c>
      <c r="J6" s="46"/>
      <c r="K6" s="35">
        <f>I6+J6</f>
        <v>4.9</v>
      </c>
      <c r="L6" s="46"/>
      <c r="M6" s="46"/>
      <c r="N6" s="46"/>
      <c r="O6" s="46"/>
      <c r="P6" s="37">
        <f>L6+(M6*0.3)+(N6*0.5)+(O6*0.5)</f>
        <v>0</v>
      </c>
      <c r="Q6" s="46">
        <v>1.5</v>
      </c>
      <c r="R6" s="46"/>
      <c r="S6" s="46"/>
      <c r="T6" s="35">
        <f>SUM(Q6:S6)</f>
        <v>1.5</v>
      </c>
      <c r="U6" s="36">
        <f>H6+K6+P6+T6</f>
        <v>8.08</v>
      </c>
      <c r="V6" s="34"/>
    </row>
    <row r="7" spans="1:22" s="33" customFormat="1" ht="24.75" customHeight="1">
      <c r="A7" s="53">
        <v>4</v>
      </c>
      <c r="B7" s="42">
        <v>766</v>
      </c>
      <c r="C7" s="44" t="s">
        <v>22</v>
      </c>
      <c r="D7" s="44"/>
      <c r="E7" s="46">
        <v>6.56</v>
      </c>
      <c r="F7" s="46"/>
      <c r="G7" s="46">
        <v>1</v>
      </c>
      <c r="H7" s="37">
        <f>(E7*0.1)+F7+G7</f>
        <v>1.6560000000000001</v>
      </c>
      <c r="I7" s="46"/>
      <c r="J7" s="46"/>
      <c r="K7" s="35">
        <f>I7+J7</f>
        <v>0</v>
      </c>
      <c r="L7" s="46"/>
      <c r="M7" s="46"/>
      <c r="N7" s="46"/>
      <c r="O7" s="46"/>
      <c r="P7" s="37">
        <f>L7+(M7*0.3)+(N7*0.5)+(O7*0.5)</f>
        <v>0</v>
      </c>
      <c r="Q7" s="46">
        <v>1.5</v>
      </c>
      <c r="R7" s="46"/>
      <c r="S7" s="46"/>
      <c r="T7" s="35">
        <f>SUM(Q7:S7)</f>
        <v>1.5</v>
      </c>
      <c r="U7" s="36">
        <f>H7+K7+P7+T7</f>
        <v>3.156</v>
      </c>
      <c r="V7" s="34"/>
    </row>
    <row r="8" ht="15">
      <c r="U8" s="31"/>
    </row>
    <row r="9" ht="15">
      <c r="U9" s="31"/>
    </row>
    <row r="10" spans="8:21" ht="15.75">
      <c r="H10" s="66" t="s">
        <v>39</v>
      </c>
      <c r="I10" s="66"/>
      <c r="J10" s="66"/>
      <c r="U10" s="31"/>
    </row>
    <row r="11" spans="8:21" ht="15.75">
      <c r="H11" s="65"/>
      <c r="I11" s="65"/>
      <c r="J11" s="65"/>
      <c r="U11" s="31"/>
    </row>
    <row r="12" spans="8:21" ht="15.75">
      <c r="H12" s="65"/>
      <c r="I12" s="65"/>
      <c r="J12" s="65"/>
      <c r="U12" s="31"/>
    </row>
    <row r="13" spans="8:21" ht="15.75">
      <c r="H13" s="65"/>
      <c r="I13" s="65"/>
      <c r="J13" s="65"/>
      <c r="U13" s="31"/>
    </row>
    <row r="14" spans="8:21" ht="15.75">
      <c r="H14" s="65"/>
      <c r="I14" s="65"/>
      <c r="J14" s="65"/>
      <c r="U14" s="31"/>
    </row>
    <row r="15" spans="8:21" ht="15.75">
      <c r="H15" s="65"/>
      <c r="I15" s="65"/>
      <c r="J15" s="65"/>
      <c r="U15" s="31"/>
    </row>
    <row r="16" spans="8:21" ht="15.75">
      <c r="H16" s="65"/>
      <c r="I16" s="65"/>
      <c r="J16" s="65"/>
      <c r="U16" s="31"/>
    </row>
    <row r="17" spans="8:21" ht="15.75">
      <c r="H17" s="66" t="s">
        <v>40</v>
      </c>
      <c r="I17" s="66"/>
      <c r="J17" s="66"/>
      <c r="U17" s="31"/>
    </row>
  </sheetData>
  <sheetProtection/>
  <mergeCells count="7">
    <mergeCell ref="H17:J17"/>
    <mergeCell ref="C2:D2"/>
    <mergeCell ref="E2:H2"/>
    <mergeCell ref="I2:J2"/>
    <mergeCell ref="L2:P2"/>
    <mergeCell ref="Q2:T2"/>
    <mergeCell ref="H10:J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="80" zoomScaleNormal="80" zoomScaleSheetLayoutView="87" zoomScalePageLayoutView="0" workbookViewId="0" topLeftCell="A1">
      <selection activeCell="H8" sqref="H8:J15"/>
    </sheetView>
  </sheetViews>
  <sheetFormatPr defaultColWidth="9.00390625" defaultRowHeight="12.75"/>
  <cols>
    <col min="1" max="1" width="5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759</v>
      </c>
      <c r="C4" s="55" t="s">
        <v>33</v>
      </c>
      <c r="D4" s="55"/>
      <c r="E4" s="54">
        <v>7</v>
      </c>
      <c r="F4" s="54"/>
      <c r="G4" s="54">
        <v>1</v>
      </c>
      <c r="H4" s="57">
        <f>(E4*0.1)+F4+G4</f>
        <v>1.7000000000000002</v>
      </c>
      <c r="I4" s="54">
        <v>32.6</v>
      </c>
      <c r="J4" s="54"/>
      <c r="K4" s="57">
        <f>I4+J4</f>
        <v>32.6</v>
      </c>
      <c r="L4" s="54"/>
      <c r="M4" s="54">
        <v>2</v>
      </c>
      <c r="N4" s="54"/>
      <c r="O4" s="54"/>
      <c r="P4" s="57">
        <f>L4+(M4*0.3)+(N4*0.5)+(O4*0.5)</f>
        <v>0.6</v>
      </c>
      <c r="Q4" s="54">
        <v>1.5</v>
      </c>
      <c r="R4" s="54"/>
      <c r="S4" s="54"/>
      <c r="T4" s="57">
        <f>SUM(Q4:S4)</f>
        <v>1.5</v>
      </c>
      <c r="U4" s="36">
        <f>H4+K4+P4+T4</f>
        <v>36.400000000000006</v>
      </c>
    </row>
    <row r="5" spans="1:22" s="33" customFormat="1" ht="24.75" customHeight="1">
      <c r="A5" s="53">
        <v>2</v>
      </c>
      <c r="B5" s="42">
        <v>762</v>
      </c>
      <c r="C5" s="44" t="s">
        <v>33</v>
      </c>
      <c r="D5" s="44"/>
      <c r="E5" s="46">
        <v>6.65</v>
      </c>
      <c r="F5" s="46"/>
      <c r="G5" s="46"/>
      <c r="H5" s="37">
        <f>(E5*0.1)+F5+G5</f>
        <v>0.665</v>
      </c>
      <c r="I5" s="46"/>
      <c r="J5" s="46"/>
      <c r="K5" s="35">
        <f>I5+J5</f>
        <v>0</v>
      </c>
      <c r="L5" s="46"/>
      <c r="M5" s="46"/>
      <c r="N5" s="46"/>
      <c r="O5" s="46"/>
      <c r="P5" s="37">
        <f>L5+(M5*0.3)+(N5*0.5)+(O5*0.5)</f>
        <v>0</v>
      </c>
      <c r="Q5" s="46">
        <v>1.5</v>
      </c>
      <c r="R5" s="46"/>
      <c r="S5" s="46"/>
      <c r="T5" s="35">
        <f>SUM(Q5:S5)</f>
        <v>1.5</v>
      </c>
      <c r="U5" s="36">
        <f>H5+K5+P5+T5</f>
        <v>2.165</v>
      </c>
      <c r="V5" s="34"/>
    </row>
    <row r="6" ht="15">
      <c r="U6" s="31"/>
    </row>
    <row r="7" ht="15">
      <c r="U7" s="31"/>
    </row>
    <row r="8" spans="8:21" ht="15.75">
      <c r="H8" s="66" t="s">
        <v>39</v>
      </c>
      <c r="I8" s="66"/>
      <c r="J8" s="66"/>
      <c r="U8" s="31"/>
    </row>
    <row r="9" spans="8:21" ht="15.75">
      <c r="H9" s="65"/>
      <c r="I9" s="65"/>
      <c r="J9" s="65"/>
      <c r="U9" s="31"/>
    </row>
    <row r="10" spans="8:21" ht="15.75">
      <c r="H10" s="65"/>
      <c r="I10" s="65"/>
      <c r="J10" s="65"/>
      <c r="U10" s="31"/>
    </row>
    <row r="11" spans="8:21" ht="15.75">
      <c r="H11" s="65"/>
      <c r="I11" s="65"/>
      <c r="J11" s="65"/>
      <c r="U11" s="31"/>
    </row>
    <row r="12" spans="8:21" ht="15.75">
      <c r="H12" s="65"/>
      <c r="I12" s="65"/>
      <c r="J12" s="65"/>
      <c r="U12" s="31"/>
    </row>
    <row r="13" spans="8:21" ht="15.75">
      <c r="H13" s="65"/>
      <c r="I13" s="65"/>
      <c r="J13" s="65"/>
      <c r="U13" s="31"/>
    </row>
    <row r="14" spans="8:21" ht="15.75">
      <c r="H14" s="65"/>
      <c r="I14" s="65"/>
      <c r="J14" s="65"/>
      <c r="U14" s="31"/>
    </row>
    <row r="15" spans="8:21" ht="15.75">
      <c r="H15" s="66" t="s">
        <v>40</v>
      </c>
      <c r="I15" s="66"/>
      <c r="J15" s="66"/>
      <c r="U15" s="31"/>
    </row>
    <row r="16" ht="15">
      <c r="U16" s="31"/>
    </row>
    <row r="17" ht="15">
      <c r="U17" s="31"/>
    </row>
  </sheetData>
  <sheetProtection/>
  <mergeCells count="7">
    <mergeCell ref="H15:J15"/>
    <mergeCell ref="C2:D2"/>
    <mergeCell ref="E2:H2"/>
    <mergeCell ref="I2:J2"/>
    <mergeCell ref="L2:P2"/>
    <mergeCell ref="Q2:T2"/>
    <mergeCell ref="H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SheetLayoutView="89" workbookViewId="0" topLeftCell="A1">
      <selection activeCell="H8" sqref="H8:J15"/>
    </sheetView>
  </sheetViews>
  <sheetFormatPr defaultColWidth="9.00390625" defaultRowHeight="12.75"/>
  <cols>
    <col min="1" max="1" width="5.625" style="45" customWidth="1"/>
    <col min="2" max="2" width="14.25390625" style="43" bestFit="1" customWidth="1"/>
    <col min="3" max="3" width="31.25390625" style="20" customWidth="1"/>
    <col min="4" max="4" width="28.625" style="20" customWidth="1"/>
    <col min="5" max="5" width="12.25390625" style="6" customWidth="1"/>
    <col min="6" max="6" width="11.875" style="7" customWidth="1"/>
    <col min="7" max="7" width="12.375" style="7" customWidth="1"/>
    <col min="8" max="8" width="12.25390625" style="25" customWidth="1"/>
    <col min="9" max="9" width="14.125" style="18" customWidth="1"/>
    <col min="10" max="10" width="13.00390625" style="18" customWidth="1"/>
    <col min="11" max="11" width="11.625" style="24" customWidth="1"/>
    <col min="12" max="12" width="10.375" style="7" customWidth="1"/>
    <col min="13" max="13" width="12.75390625" style="7" customWidth="1"/>
    <col min="14" max="14" width="11.625" style="7" customWidth="1"/>
    <col min="15" max="15" width="12.625" style="7" customWidth="1"/>
    <col min="16" max="16" width="11.00390625" style="27" customWidth="1"/>
    <col min="17" max="18" width="10.25390625" style="7" customWidth="1"/>
    <col min="19" max="19" width="13.00390625" style="7" customWidth="1"/>
    <col min="20" max="20" width="11.375" style="25" customWidth="1"/>
    <col min="21" max="21" width="13.75390625" style="29" customWidth="1"/>
    <col min="22" max="16384" width="9.125" style="10" customWidth="1"/>
  </cols>
  <sheetData>
    <row r="1" spans="1:11" ht="37.5" customHeight="1" thickBot="1">
      <c r="A1" s="58"/>
      <c r="B1" s="41"/>
      <c r="C1" s="4"/>
      <c r="D1" s="5"/>
      <c r="I1" s="8"/>
      <c r="J1" s="9" t="s">
        <v>37</v>
      </c>
      <c r="K1" s="21"/>
    </row>
    <row r="2" spans="1:21" s="12" customFormat="1" ht="25.5" customHeight="1" thickBot="1">
      <c r="A2" s="11" t="s">
        <v>0</v>
      </c>
      <c r="B2" s="39"/>
      <c r="C2" s="67" t="s">
        <v>3</v>
      </c>
      <c r="D2" s="68"/>
      <c r="E2" s="69" t="s">
        <v>6</v>
      </c>
      <c r="F2" s="70"/>
      <c r="G2" s="70"/>
      <c r="H2" s="71"/>
      <c r="I2" s="72" t="s">
        <v>8</v>
      </c>
      <c r="J2" s="73"/>
      <c r="K2" s="22"/>
      <c r="L2" s="74" t="s">
        <v>9</v>
      </c>
      <c r="M2" s="75"/>
      <c r="N2" s="75"/>
      <c r="O2" s="75"/>
      <c r="P2" s="76"/>
      <c r="Q2" s="77" t="s">
        <v>7</v>
      </c>
      <c r="R2" s="70"/>
      <c r="S2" s="70"/>
      <c r="T2" s="71"/>
      <c r="U2" s="29"/>
    </row>
    <row r="3" spans="1:21" s="17" customFormat="1" ht="57" customHeight="1">
      <c r="A3" s="13"/>
      <c r="B3" s="40" t="s">
        <v>19</v>
      </c>
      <c r="C3" s="14" t="s">
        <v>4</v>
      </c>
      <c r="D3" s="14" t="s">
        <v>5</v>
      </c>
      <c r="E3" s="15" t="s">
        <v>1</v>
      </c>
      <c r="F3" s="1" t="s">
        <v>13</v>
      </c>
      <c r="G3" s="1" t="s">
        <v>12</v>
      </c>
      <c r="H3" s="26" t="s">
        <v>2</v>
      </c>
      <c r="I3" s="3" t="s">
        <v>28</v>
      </c>
      <c r="J3" s="3" t="s">
        <v>29</v>
      </c>
      <c r="K3" s="23" t="s">
        <v>2</v>
      </c>
      <c r="L3" s="16" t="s">
        <v>10</v>
      </c>
      <c r="M3" s="2" t="s">
        <v>14</v>
      </c>
      <c r="N3" s="2" t="s">
        <v>11</v>
      </c>
      <c r="O3" s="2" t="s">
        <v>15</v>
      </c>
      <c r="P3" s="28" t="s">
        <v>2</v>
      </c>
      <c r="Q3" s="1" t="s">
        <v>16</v>
      </c>
      <c r="R3" s="1" t="s">
        <v>17</v>
      </c>
      <c r="S3" s="1" t="s">
        <v>18</v>
      </c>
      <c r="T3" s="26" t="s">
        <v>2</v>
      </c>
      <c r="U3" s="30" t="s">
        <v>2</v>
      </c>
    </row>
    <row r="4" spans="1:21" s="32" customFormat="1" ht="24.75" customHeight="1">
      <c r="A4" s="38">
        <v>1</v>
      </c>
      <c r="B4" s="56">
        <v>765</v>
      </c>
      <c r="C4" s="55" t="s">
        <v>35</v>
      </c>
      <c r="D4" s="55"/>
      <c r="E4" s="54">
        <v>6.75</v>
      </c>
      <c r="F4" s="54"/>
      <c r="G4" s="54"/>
      <c r="H4" s="57">
        <f>(E4*0.1)+F4+G4</f>
        <v>0.675</v>
      </c>
      <c r="I4" s="54">
        <v>22.1</v>
      </c>
      <c r="J4" s="54"/>
      <c r="K4" s="57">
        <f>I4+J4</f>
        <v>22.1</v>
      </c>
      <c r="L4" s="54"/>
      <c r="M4" s="54">
        <v>2</v>
      </c>
      <c r="N4" s="54"/>
      <c r="O4" s="54"/>
      <c r="P4" s="57">
        <f>L4+(M4*0.3)+(N4*0.5)+(O4*0.5)</f>
        <v>0.6</v>
      </c>
      <c r="Q4" s="54">
        <v>1.5</v>
      </c>
      <c r="R4" s="54"/>
      <c r="S4" s="54"/>
      <c r="T4" s="57">
        <f>SUM(Q4:S4)</f>
        <v>1.5</v>
      </c>
      <c r="U4" s="36">
        <f>H4+K4+P4+T4</f>
        <v>24.875000000000004</v>
      </c>
    </row>
    <row r="5" spans="9:21" ht="15">
      <c r="I5" s="19"/>
      <c r="U5" s="31"/>
    </row>
    <row r="6" ht="15">
      <c r="U6" s="31"/>
    </row>
    <row r="7" ht="15">
      <c r="U7" s="31"/>
    </row>
    <row r="8" spans="8:21" ht="15.75">
      <c r="H8" s="66" t="s">
        <v>39</v>
      </c>
      <c r="I8" s="66"/>
      <c r="J8" s="66"/>
      <c r="U8" s="31"/>
    </row>
    <row r="9" spans="8:21" ht="15.75">
      <c r="H9" s="65"/>
      <c r="I9" s="65"/>
      <c r="J9" s="65"/>
      <c r="U9" s="31"/>
    </row>
    <row r="10" spans="8:21" ht="15.75">
      <c r="H10" s="65"/>
      <c r="I10" s="65"/>
      <c r="J10" s="65"/>
      <c r="U10" s="31"/>
    </row>
    <row r="11" spans="8:21" ht="15.75">
      <c r="H11" s="65"/>
      <c r="I11" s="65"/>
      <c r="J11" s="65"/>
      <c r="U11" s="31"/>
    </row>
    <row r="12" spans="8:21" ht="15.75">
      <c r="H12" s="65"/>
      <c r="I12" s="65"/>
      <c r="J12" s="65"/>
      <c r="U12" s="31"/>
    </row>
    <row r="13" spans="8:21" ht="15.75">
      <c r="H13" s="65"/>
      <c r="I13" s="65"/>
      <c r="J13" s="65"/>
      <c r="U13" s="31"/>
    </row>
    <row r="14" spans="8:21" ht="15.75">
      <c r="H14" s="65"/>
      <c r="I14" s="65"/>
      <c r="J14" s="65"/>
      <c r="U14" s="31"/>
    </row>
    <row r="15" spans="8:21" ht="15.75">
      <c r="H15" s="66" t="s">
        <v>40</v>
      </c>
      <c r="I15" s="66"/>
      <c r="J15" s="66"/>
      <c r="U15" s="31"/>
    </row>
    <row r="16" ht="15">
      <c r="U16" s="31"/>
    </row>
    <row r="17" ht="15">
      <c r="U17" s="31"/>
    </row>
  </sheetData>
  <sheetProtection/>
  <mergeCells count="7">
    <mergeCell ref="H15:J15"/>
    <mergeCell ref="C2:D2"/>
    <mergeCell ref="E2:H2"/>
    <mergeCell ref="I2:J2"/>
    <mergeCell ref="L2:P2"/>
    <mergeCell ref="Q2:T2"/>
    <mergeCell ref="H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80" zoomScaleNormal="80" zoomScalePageLayoutView="0" workbookViewId="0" topLeftCell="A1">
      <selection activeCell="F7" sqref="F7"/>
    </sheetView>
  </sheetViews>
  <sheetFormatPr defaultColWidth="9.00390625" defaultRowHeight="12.75"/>
  <cols>
    <col min="2" max="2" width="14.875" style="0" customWidth="1"/>
    <col min="3" max="3" width="15.25390625" style="0" customWidth="1"/>
    <col min="4" max="4" width="14.25390625" style="0" customWidth="1"/>
    <col min="6" max="6" width="24.875" style="0" customWidth="1"/>
    <col min="21" max="21" width="12.875" style="0" customWidth="1"/>
  </cols>
  <sheetData>
    <row r="1" spans="1:21" ht="16.5" thickBot="1">
      <c r="A1" s="58"/>
      <c r="B1" s="41"/>
      <c r="C1" s="4"/>
      <c r="D1" s="5"/>
      <c r="E1" s="6"/>
      <c r="F1" s="7"/>
      <c r="G1" s="7"/>
      <c r="H1" s="25"/>
      <c r="I1" s="8"/>
      <c r="J1" s="9" t="s">
        <v>37</v>
      </c>
      <c r="K1" s="21"/>
      <c r="L1" s="7"/>
      <c r="M1" s="7"/>
      <c r="N1" s="7"/>
      <c r="O1" s="7"/>
      <c r="P1" s="27"/>
      <c r="Q1" s="7"/>
      <c r="R1" s="7"/>
      <c r="S1" s="7"/>
      <c r="T1" s="25"/>
      <c r="U1" s="29"/>
    </row>
    <row r="2" spans="1:6" ht="15.75" thickBot="1">
      <c r="A2" s="11" t="s">
        <v>0</v>
      </c>
      <c r="B2" s="39"/>
      <c r="C2" s="67" t="s">
        <v>3</v>
      </c>
      <c r="D2" s="68"/>
      <c r="E2" s="29"/>
      <c r="F2" s="62" t="s">
        <v>38</v>
      </c>
    </row>
    <row r="3" spans="1:5" ht="24">
      <c r="A3" s="13"/>
      <c r="B3" s="40" t="s">
        <v>19</v>
      </c>
      <c r="C3" s="14" t="s">
        <v>4</v>
      </c>
      <c r="D3" s="14" t="s">
        <v>5</v>
      </c>
      <c r="E3" s="59"/>
    </row>
    <row r="4" spans="1:5" ht="15">
      <c r="A4" s="13"/>
      <c r="B4" s="40"/>
      <c r="C4" s="14"/>
      <c r="D4" s="14"/>
      <c r="E4" s="59"/>
    </row>
    <row r="5" spans="1:11" ht="92.25" customHeight="1">
      <c r="A5" s="38">
        <v>1</v>
      </c>
      <c r="B5" s="42">
        <v>666</v>
      </c>
      <c r="C5" s="44" t="s">
        <v>27</v>
      </c>
      <c r="D5" s="44"/>
      <c r="E5" s="60"/>
      <c r="F5" s="63" t="s">
        <v>41</v>
      </c>
      <c r="G5" s="61"/>
      <c r="H5" s="61"/>
      <c r="I5" s="61"/>
      <c r="J5" s="61"/>
      <c r="K5" s="61"/>
    </row>
    <row r="6" spans="1:6" ht="73.5" customHeight="1">
      <c r="A6" s="38">
        <v>2</v>
      </c>
      <c r="B6" s="42">
        <v>667</v>
      </c>
      <c r="C6" s="44" t="s">
        <v>36</v>
      </c>
      <c r="F6" s="63" t="s">
        <v>41</v>
      </c>
    </row>
    <row r="7" spans="1:6" ht="71.25" customHeight="1">
      <c r="A7" s="38">
        <v>3</v>
      </c>
      <c r="B7" s="42">
        <v>770</v>
      </c>
      <c r="C7" s="44" t="s">
        <v>27</v>
      </c>
      <c r="F7" s="63" t="s">
        <v>41</v>
      </c>
    </row>
    <row r="11" spans="3:5" ht="15.75">
      <c r="C11" s="64" t="s">
        <v>39</v>
      </c>
      <c r="D11" s="64"/>
      <c r="E11" s="64"/>
    </row>
    <row r="12" spans="3:5" ht="15">
      <c r="C12" s="65"/>
      <c r="D12" s="65"/>
      <c r="E12" s="65"/>
    </row>
    <row r="13" spans="3:5" ht="15">
      <c r="C13" s="65"/>
      <c r="D13" s="65"/>
      <c r="E13" s="65"/>
    </row>
    <row r="14" spans="3:5" ht="15">
      <c r="C14" s="65"/>
      <c r="D14" s="65"/>
      <c r="E14" s="65"/>
    </row>
    <row r="15" spans="2:5" ht="15.75">
      <c r="B15" s="66" t="s">
        <v>40</v>
      </c>
      <c r="C15" s="66"/>
      <c r="D15" s="66"/>
      <c r="E15" s="65"/>
    </row>
    <row r="16" spans="3:5" ht="15">
      <c r="C16" s="65"/>
      <c r="D16" s="65"/>
      <c r="E16" s="65"/>
    </row>
    <row r="17" spans="3:5" ht="15">
      <c r="C17" s="65"/>
      <c r="D17" s="65"/>
      <c r="E17" s="65"/>
    </row>
  </sheetData>
  <sheetProtection/>
  <mergeCells count="2">
    <mergeCell ref="C2:D2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</dc:creator>
  <cp:keywords/>
  <dc:description/>
  <cp:lastModifiedBy>user</cp:lastModifiedBy>
  <cp:lastPrinted>2023-01-12T07:25:19Z</cp:lastPrinted>
  <dcterms:created xsi:type="dcterms:W3CDTF">2011-11-23T11:15:04Z</dcterms:created>
  <dcterms:modified xsi:type="dcterms:W3CDTF">2023-09-14T09:09:46Z</dcterms:modified>
  <cp:category/>
  <cp:version/>
  <cp:contentType/>
  <cp:contentStatus/>
</cp:coreProperties>
</file>